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 tabRatio="705"/>
  </bookViews>
  <sheets>
    <sheet name="приложение 6" sheetId="64" r:id="rId1"/>
    <sheet name="приложение 5)" sheetId="69" r:id="rId2"/>
    <sheet name="приложение 4)" sheetId="68" r:id="rId3"/>
    <sheet name="приложение 3)" sheetId="67" r:id="rId4"/>
    <sheet name="приложение 2)" sheetId="65" r:id="rId5"/>
    <sheet name="приложение 1)" sheetId="66" r:id="rId6"/>
  </sheets>
  <definedNames>
    <definedName name="_xlnm.Print_Titles" localSheetId="5">'приложение 1)'!#REF!</definedName>
    <definedName name="_xlnm.Print_Titles" localSheetId="4">'приложение 2)'!#REF!</definedName>
    <definedName name="_xlnm.Print_Titles" localSheetId="3">'приложение 3)'!#REF!</definedName>
    <definedName name="_xlnm.Print_Titles" localSheetId="2">'приложение 4)'!#REF!</definedName>
    <definedName name="_xlnm.Print_Titles" localSheetId="1">'приложение 5)'!#REF!</definedName>
    <definedName name="_xlnm.Print_Titles" localSheetId="0">'приложение 6'!#REF!</definedName>
    <definedName name="_xlnm.Print_Area" localSheetId="5">'приложение 1)'!$A$1:$AL$17</definedName>
    <definedName name="_xlnm.Print_Area" localSheetId="4">'приложение 2)'!$A$7:$AL$7</definedName>
    <definedName name="_xlnm.Print_Area" localSheetId="3">'приложение 3)'!$A$7:$AL$7</definedName>
    <definedName name="_xlnm.Print_Area" localSheetId="2">'приложение 4)'!$A$7:$AL$7</definedName>
    <definedName name="_xlnm.Print_Area" localSheetId="1">'приложение 5)'!$A$7:$AL$7</definedName>
    <definedName name="_xlnm.Print_Area" localSheetId="0">'приложение 6'!$A$1:$AJ$27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67" l="1"/>
  <c r="H7" i="67"/>
  <c r="F9" i="64"/>
  <c r="G9" i="64"/>
  <c r="G14" i="64"/>
  <c r="F14" i="64"/>
  <c r="G11" i="64"/>
  <c r="F11" i="64"/>
</calcChain>
</file>

<file path=xl/sharedStrings.xml><?xml version="1.0" encoding="utf-8"?>
<sst xmlns="http://schemas.openxmlformats.org/spreadsheetml/2006/main" count="122" uniqueCount="69">
  <si>
    <t>4, 6, 7, 8, 9, 10, 11, 12, 13</t>
  </si>
  <si>
    <r>
      <rPr>
        <sz val="12"/>
        <color rgb="FFFF0000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, 6, 7, 8, 10, 11, 12, 13</t>
    </r>
  </si>
  <si>
    <r>
      <rPr>
        <sz val="12"/>
        <color rgb="FFFF0000"/>
        <rFont val="Times New Roman"/>
        <family val="1"/>
        <charset val="204"/>
      </rPr>
      <t>6</t>
    </r>
    <r>
      <rPr>
        <sz val="12"/>
        <color theme="1"/>
        <rFont val="Times New Roman"/>
        <family val="1"/>
        <charset val="204"/>
      </rPr>
      <t>,</t>
    </r>
    <r>
      <rPr>
        <sz val="12"/>
        <color rgb="FF0070C0"/>
        <rFont val="Times New Roman"/>
        <family val="1"/>
        <charset val="204"/>
      </rPr>
      <t xml:space="preserve"> 7, 8, 9, 10</t>
    </r>
    <r>
      <rPr>
        <sz val="12"/>
        <color theme="1"/>
        <rFont val="Times New Roman"/>
        <family val="1"/>
        <charset val="204"/>
      </rPr>
      <t>, 11, 12, 13</t>
    </r>
  </si>
  <si>
    <t/>
  </si>
  <si>
    <t>г. Тверь, пер. Коллективный, д. 8</t>
  </si>
  <si>
    <t>г. Тверь, проезд Карпинского 1-й, д. 10</t>
  </si>
  <si>
    <t>г. Тверь, ул. Академика Туполева, д. 107</t>
  </si>
  <si>
    <t>г. Тверь, ул. Восстания, д. 38</t>
  </si>
  <si>
    <t>г. Тверь, ул. Горького, д. 71</t>
  </si>
  <si>
    <t>г. Тверь, ул. Екатерины Фарафоновой, д. 38а</t>
  </si>
  <si>
    <t>г. Тверь, ул. Коробкова, д. 6</t>
  </si>
  <si>
    <t>г. Тверь, ул. Лукина, д. 12</t>
  </si>
  <si>
    <t>г. Тверь, ул. Мичурина, д. 44</t>
  </si>
  <si>
    <t>г. Тверь, ул. Седова, д. 120б</t>
  </si>
  <si>
    <t>г. Тверь, ул. Фадеева, д. 2</t>
  </si>
  <si>
    <t>г. Тверь, ул. Фадеева, д. 4</t>
  </si>
  <si>
    <t>г. Тверь, ул. Фрунзе, д. 6</t>
  </si>
  <si>
    <t>г. Тверь, ул. Хромова, д. 12</t>
  </si>
  <si>
    <t>г. Тверь, ул. Хромова, д. 18</t>
  </si>
  <si>
    <t>г. Тверь, ул. Артюхиной, д. 9, корп. 4</t>
  </si>
  <si>
    <t>г. Тверь, проезд Зеленый, д. 45, корп. 8</t>
  </si>
  <si>
    <t>г. Тверь, пр-т Ленина, д. 21</t>
  </si>
  <si>
    <t>г. Тверь, ул. Фадеева, д. 38, корп. 2</t>
  </si>
  <si>
    <t>г. Тверь, ул. Хромова, д. 18, корп. 1</t>
  </si>
  <si>
    <t>г. Тверь, ул. Хромова, д. 18, корп. 2</t>
  </si>
  <si>
    <t>г. Тверь, ул. Хромова, д. 18, корп. 3</t>
  </si>
  <si>
    <t>Муниципальное казенное учреждение "Управление муниципальным жилищным фондом"</t>
  </si>
  <si>
    <t>44</t>
  </si>
  <si>
    <t>223</t>
  </si>
  <si>
    <t>240</t>
  </si>
  <si>
    <t>303</t>
  </si>
  <si>
    <t>319</t>
  </si>
  <si>
    <r>
      <rPr>
        <sz val="12"/>
        <color rgb="FF0070C0"/>
        <rFont val="Times New Roman"/>
        <family val="1"/>
        <charset val="204"/>
      </rPr>
      <t xml:space="preserve">1, </t>
    </r>
    <r>
      <rPr>
        <sz val="12"/>
        <color theme="1"/>
        <rFont val="Times New Roman"/>
        <family val="1"/>
        <charset val="204"/>
      </rPr>
      <t>2, 4, 12</t>
    </r>
  </si>
  <si>
    <t xml:space="preserve">жилищной политики и строительства администрации города Твери                                                                                                                       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</si>
  <si>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</si>
  <si>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</si>
  <si>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</si>
  <si>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</si>
  <si>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</si>
  <si>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</si>
  <si>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</si>
  <si>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</si>
  <si>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</si>
  <si>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</si>
  <si>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</si>
  <si>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</si>
  <si>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</si>
  <si>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</si>
  <si>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</si>
  <si>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</si>
  <si>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</si>
  <si>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 xml:space="preserve">Начальник департамента жилищно-коммунального хозяйства, </t>
  </si>
  <si>
    <t>Д.Н. Арестов</t>
  </si>
  <si>
    <t>».</t>
  </si>
  <si>
    <t xml:space="preserve">г. Тверь, пер. Коллективный, д. 8 </t>
  </si>
  <si>
    <t xml:space="preserve">г. Тверь, ул. Горького, д. 71 </t>
  </si>
  <si>
    <t xml:space="preserve">г. Тверь, ул. Лукина, д. 12 </t>
  </si>
  <si>
    <t xml:space="preserve">г. Тверь, ул. Мичурина, д. 44 </t>
  </si>
  <si>
    <t>Приложение 1 к постановлению Администрации города Твери</t>
  </si>
  <si>
    <t>Приложение 2 к постановлению Администрации города Твери</t>
  </si>
  <si>
    <t>Приложение 3 к постановлению Администрации города Твери</t>
  </si>
  <si>
    <t>Приложение 4 к постановлению Администрации города Твери</t>
  </si>
  <si>
    <t>Приложение  5 к постановлению Администрации города Твери</t>
  </si>
  <si>
    <t>«</t>
  </si>
  <si>
    <t>Приложение 6 к постановлению 
Администрации города Твери</t>
  </si>
  <si>
    <t>499</t>
  </si>
  <si>
    <t>г. Тверь, ул. Гвардейская, д. 11</t>
  </si>
  <si>
    <t>от  «26» января  2022 года № 49</t>
  </si>
  <si>
    <t xml:space="preserve">от  «26» января  2022 года № 49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</si>
</sst>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0" fillId="2" borderId="0" xfId="0" applyNumberFormat="1" applyFill="1"/>
    <xf numFmtId="0" fontId="0" fillId="0" borderId="0" xfId="0" applyFill="1"/>
    <xf numFmtId="0" fontId="0" fillId="2" borderId="0" xfId="0" applyFill="1"/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7" fillId="2" borderId="0" xfId="0" applyFont="1" applyFill="1"/>
    <xf numFmtId="0" fontId="14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center"/>
    </xf>
    <xf numFmtId="0" fontId="14" fillId="2" borderId="1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/>
    <xf numFmtId="0" fontId="18" fillId="2" borderId="0" xfId="0" applyFont="1" applyFill="1"/>
    <xf numFmtId="14" fontId="18" fillId="2" borderId="0" xfId="0" applyNumberFormat="1" applyFont="1" applyFill="1"/>
    <xf numFmtId="0" fontId="19" fillId="2" borderId="0" xfId="0" applyFont="1" applyFill="1" applyAlignment="1">
      <alignment horizontal="left"/>
    </xf>
    <xf numFmtId="0" fontId="19" fillId="2" borderId="0" xfId="0" applyFont="1" applyFill="1"/>
    <xf numFmtId="0" fontId="20" fillId="0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 vertical="top" wrapText="1"/>
    </xf>
    <xf numFmtId="0" fontId="0" fillId="0" borderId="0" xfId="0" applyAlignment="1"/>
    <xf numFmtId="0" fontId="0" fillId="0" borderId="4" xfId="0" applyBorder="1" applyAlignment="1"/>
    <xf numFmtId="0" fontId="0" fillId="0" borderId="0" xfId="0" applyFill="1" applyBorder="1"/>
    <xf numFmtId="0" fontId="21" fillId="3" borderId="0" xfId="0" applyFont="1" applyFill="1" applyBorder="1" applyAlignment="1">
      <alignment horizontal="center"/>
    </xf>
    <xf numFmtId="0" fontId="14" fillId="0" borderId="4" xfId="0" applyFont="1" applyBorder="1" applyAlignment="1"/>
    <xf numFmtId="0" fontId="9" fillId="0" borderId="4" xfId="0" applyFont="1" applyBorder="1" applyAlignment="1"/>
    <xf numFmtId="0" fontId="23" fillId="0" borderId="4" xfId="0" applyFont="1" applyBorder="1" applyAlignment="1"/>
    <xf numFmtId="0" fontId="23" fillId="2" borderId="0" xfId="0" applyFont="1" applyFill="1" applyBorder="1" applyAlignment="1">
      <alignment horizontal="right" wrapText="1"/>
    </xf>
    <xf numFmtId="49" fontId="16" fillId="2" borderId="3" xfId="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9" fontId="14" fillId="2" borderId="0" xfId="0" applyNumberFormat="1" applyFont="1" applyFill="1"/>
    <xf numFmtId="0" fontId="14" fillId="0" borderId="0" xfId="0" applyFont="1" applyFill="1"/>
    <xf numFmtId="49" fontId="25" fillId="2" borderId="0" xfId="0" applyNumberFormat="1" applyFont="1" applyFill="1"/>
    <xf numFmtId="0" fontId="25" fillId="0" borderId="0" xfId="0" applyFont="1" applyFill="1" applyAlignment="1">
      <alignment horizontal="left"/>
    </xf>
    <xf numFmtId="0" fontId="25" fillId="2" borderId="0" xfId="0" applyFont="1" applyFill="1"/>
    <xf numFmtId="0" fontId="25" fillId="0" borderId="0" xfId="0" applyFont="1" applyFill="1"/>
    <xf numFmtId="0" fontId="14" fillId="2" borderId="2" xfId="0" applyFont="1" applyFill="1" applyBorder="1" applyAlignment="1">
      <alignment wrapText="1"/>
    </xf>
    <xf numFmtId="0" fontId="14" fillId="0" borderId="0" xfId="0" applyFont="1" applyAlignment="1"/>
    <xf numFmtId="0" fontId="15" fillId="0" borderId="0" xfId="0" applyFont="1" applyFill="1" applyBorder="1"/>
    <xf numFmtId="0" fontId="14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22" fillId="3" borderId="0" xfId="0" applyFont="1" applyFill="1" applyBorder="1" applyAlignment="1"/>
    <xf numFmtId="14" fontId="0" fillId="2" borderId="1" xfId="0" applyNumberFormat="1" applyFill="1" applyBorder="1"/>
    <xf numFmtId="0" fontId="26" fillId="2" borderId="1" xfId="0" applyFont="1" applyFill="1" applyBorder="1"/>
    <xf numFmtId="0" fontId="22" fillId="3" borderId="0" xfId="0" applyFont="1" applyFill="1" applyBorder="1" applyAlignment="1">
      <alignment horizontal="right" vertical="top" wrapText="1"/>
    </xf>
    <xf numFmtId="0" fontId="8" fillId="3" borderId="0" xfId="0" applyFont="1" applyFill="1" applyBorder="1" applyAlignment="1">
      <alignment horizontal="right" vertical="top" wrapText="1"/>
    </xf>
    <xf numFmtId="0" fontId="8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right" vertical="top" wrapText="1"/>
    </xf>
    <xf numFmtId="0" fontId="21" fillId="3" borderId="0" xfId="0" applyFont="1" applyFill="1" applyBorder="1" applyAlignment="1">
      <alignment horizontal="right"/>
    </xf>
  </cellXfs>
  <cellStyles count="9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Финансовый 2" xfId="8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7"/>
  <sheetViews>
    <sheetView tabSelected="1" view="pageBreakPreview" topLeftCell="K1" zoomScale="75" zoomScaleNormal="85" zoomScaleSheetLayoutView="75" workbookViewId="0">
      <selection activeCell="AE2" sqref="AE2"/>
    </sheetView>
  </sheetViews>
  <sheetFormatPr defaultColWidth="9.140625" defaultRowHeight="15" x14ac:dyDescent="0.25"/>
  <cols>
    <col min="1" max="1" width="5.7109375" style="36" customWidth="1"/>
    <col min="2" max="2" width="38.85546875" style="45" customWidth="1"/>
    <col min="3" max="3" width="11.5703125" style="37" bestFit="1" customWidth="1"/>
    <col min="4" max="4" width="12.7109375" style="37" bestFit="1" customWidth="1"/>
    <col min="5" max="5" width="11.5703125" style="37" bestFit="1" customWidth="1"/>
    <col min="6" max="6" width="12.7109375" style="37" bestFit="1" customWidth="1"/>
    <col min="7" max="7" width="11.5703125" style="37" bestFit="1" customWidth="1"/>
    <col min="8" max="8" width="12.7109375" style="37" bestFit="1" customWidth="1"/>
    <col min="9" max="9" width="11.5703125" style="37" bestFit="1" customWidth="1"/>
    <col min="10" max="10" width="12.7109375" style="37" customWidth="1"/>
    <col min="11" max="11" width="11.5703125" style="37" bestFit="1" customWidth="1"/>
    <col min="12" max="12" width="12.7109375" style="37" bestFit="1" customWidth="1"/>
    <col min="13" max="13" width="10.42578125" style="37" bestFit="1" customWidth="1"/>
    <col min="14" max="14" width="12.7109375" style="37" bestFit="1" customWidth="1"/>
    <col min="15" max="15" width="10.42578125" style="37" bestFit="1" customWidth="1"/>
    <col min="16" max="16" width="13.85546875" style="37" bestFit="1" customWidth="1"/>
    <col min="17" max="17" width="10.85546875" style="37" customWidth="1"/>
    <col min="18" max="18" width="13.140625" style="37" customWidth="1"/>
    <col min="19" max="19" width="12.5703125" style="37" customWidth="1"/>
    <col min="20" max="20" width="6.140625" style="37" customWidth="1"/>
    <col min="21" max="21" width="6.28515625" style="37" customWidth="1"/>
    <col min="22" max="22" width="13.85546875" style="37" bestFit="1" customWidth="1"/>
    <col min="23" max="23" width="12.7109375" style="37" bestFit="1" customWidth="1"/>
    <col min="24" max="25" width="6.28515625" style="37" customWidth="1"/>
    <col min="26" max="26" width="8.140625" style="37" bestFit="1" customWidth="1"/>
    <col min="27" max="27" width="7" style="37" bestFit="1" customWidth="1"/>
    <col min="28" max="28" width="7" style="37" customWidth="1"/>
    <col min="29" max="29" width="5.85546875" style="37" customWidth="1"/>
    <col min="30" max="30" width="8.85546875" style="37" customWidth="1"/>
    <col min="31" max="31" width="8" style="37" customWidth="1"/>
    <col min="32" max="35" width="6.140625" style="37" customWidth="1"/>
    <col min="36" max="36" width="26.28515625" style="37" customWidth="1"/>
    <col min="37" max="16384" width="9.140625" style="37"/>
  </cols>
  <sheetData>
    <row r="1" spans="1:36" s="44" customFormat="1" ht="49.5" customHeight="1" x14ac:dyDescent="0.25">
      <c r="A1" s="2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54" t="s">
        <v>64</v>
      </c>
      <c r="AF1" s="54"/>
      <c r="AG1" s="54"/>
      <c r="AH1" s="54"/>
      <c r="AI1" s="54"/>
      <c r="AJ1" s="54"/>
    </row>
    <row r="2" spans="1:36" s="44" customFormat="1" ht="20.25" customHeigh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1" t="s">
        <v>68</v>
      </c>
      <c r="AF2" s="51"/>
      <c r="AG2" s="51"/>
      <c r="AH2" s="51"/>
      <c r="AI2" s="51"/>
      <c r="AJ2" s="51"/>
    </row>
    <row r="3" spans="1:36" s="44" customFormat="1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21"/>
      <c r="AF3" s="21"/>
      <c r="AG3" s="21"/>
      <c r="AH3" s="21"/>
      <c r="AI3" s="21"/>
      <c r="AJ3" s="21"/>
    </row>
    <row r="4" spans="1:36" s="44" customFormat="1" ht="15.7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55"/>
      <c r="AF4" s="55"/>
      <c r="AG4" s="55"/>
      <c r="AH4" s="55"/>
      <c r="AI4" s="55"/>
      <c r="AJ4" s="55"/>
    </row>
    <row r="5" spans="1:36" s="44" customFormat="1" ht="15.7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56"/>
      <c r="AF5" s="56"/>
      <c r="AG5" s="56"/>
      <c r="AH5" s="56"/>
      <c r="AI5" s="56"/>
      <c r="AJ5" s="56"/>
    </row>
    <row r="6" spans="1:36" s="44" customFormat="1" ht="20.25" x14ac:dyDescent="0.3">
      <c r="A6" s="28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s="10" customFormat="1" ht="58.5" customHeight="1" x14ac:dyDescent="0.25">
      <c r="A7" s="14" t="s">
        <v>34</v>
      </c>
      <c r="B7" s="6" t="s">
        <v>6</v>
      </c>
      <c r="C7" s="48">
        <v>44468</v>
      </c>
      <c r="D7" s="49">
        <v>299537.19</v>
      </c>
      <c r="E7" s="49">
        <v>23460.91</v>
      </c>
      <c r="F7" s="49">
        <v>567470.2300000001</v>
      </c>
      <c r="G7" s="49">
        <v>44446.46</v>
      </c>
      <c r="H7" s="49">
        <v>348348.06</v>
      </c>
      <c r="I7" s="49">
        <v>27283.97</v>
      </c>
      <c r="J7" s="49">
        <v>348348.06</v>
      </c>
      <c r="K7" s="49">
        <v>27283.97</v>
      </c>
      <c r="L7" s="49">
        <v>220175.64</v>
      </c>
      <c r="M7" s="49">
        <v>17245.009999999998</v>
      </c>
      <c r="N7" s="49">
        <v>244054.34</v>
      </c>
      <c r="O7" s="49">
        <v>19115.28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>
        <v>328782</v>
      </c>
      <c r="AA7" s="49">
        <v>25751</v>
      </c>
      <c r="AB7" s="49">
        <v>77546</v>
      </c>
      <c r="AC7" s="49">
        <v>6074</v>
      </c>
      <c r="AD7" s="49">
        <v>175327</v>
      </c>
      <c r="AE7" s="49">
        <v>13732</v>
      </c>
      <c r="AF7" s="49"/>
      <c r="AG7" s="49"/>
      <c r="AH7" s="49"/>
      <c r="AI7" s="49"/>
      <c r="AJ7" s="13" t="s">
        <v>26</v>
      </c>
    </row>
    <row r="8" spans="1:36" s="10" customFormat="1" ht="61.5" customHeight="1" x14ac:dyDescent="0.25">
      <c r="A8" s="14" t="s">
        <v>35</v>
      </c>
      <c r="B8" s="6" t="s">
        <v>19</v>
      </c>
      <c r="C8" s="48">
        <v>44477</v>
      </c>
      <c r="D8" s="50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v>11708283.689999999</v>
      </c>
      <c r="W8" s="49">
        <v>917038.07999999996</v>
      </c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13" t="s">
        <v>26</v>
      </c>
    </row>
    <row r="9" spans="1:36" s="10" customFormat="1" ht="60" x14ac:dyDescent="0.25">
      <c r="A9" s="14" t="s">
        <v>36</v>
      </c>
      <c r="B9" s="6" t="s">
        <v>9</v>
      </c>
      <c r="C9" s="48">
        <v>44468</v>
      </c>
      <c r="D9" s="49">
        <v>1429031.1400000001</v>
      </c>
      <c r="E9" s="49">
        <v>111927.25</v>
      </c>
      <c r="F9" s="49">
        <f>2707285.25+944796</f>
        <v>3652081.25</v>
      </c>
      <c r="G9" s="49">
        <f>212045.06+74000</f>
        <v>286045.06</v>
      </c>
      <c r="H9" s="49">
        <v>1661897.88</v>
      </c>
      <c r="I9" s="49">
        <v>130166.27</v>
      </c>
      <c r="J9" s="49">
        <v>1661897.88</v>
      </c>
      <c r="K9" s="49">
        <v>130166.27</v>
      </c>
      <c r="L9" s="49">
        <v>1050413.28</v>
      </c>
      <c r="M9" s="49">
        <v>82272.429999999993</v>
      </c>
      <c r="N9" s="49">
        <v>1164333.69</v>
      </c>
      <c r="O9" s="49">
        <v>91195.12</v>
      </c>
      <c r="P9" s="49"/>
      <c r="Q9" s="49"/>
      <c r="R9" s="49"/>
      <c r="S9" s="49"/>
      <c r="T9" s="49"/>
      <c r="U9" s="49"/>
      <c r="V9" s="49">
        <v>12744954.640000001</v>
      </c>
      <c r="W9" s="49">
        <v>998234.16</v>
      </c>
      <c r="X9" s="49"/>
      <c r="Y9" s="49"/>
      <c r="Z9" s="49">
        <v>328782</v>
      </c>
      <c r="AA9" s="49">
        <v>25751</v>
      </c>
      <c r="AB9" s="49">
        <v>77546</v>
      </c>
      <c r="AC9" s="49">
        <v>6074</v>
      </c>
      <c r="AD9" s="49">
        <v>175327</v>
      </c>
      <c r="AE9" s="49">
        <v>13732</v>
      </c>
      <c r="AF9" s="49"/>
      <c r="AG9" s="49"/>
      <c r="AH9" s="49"/>
      <c r="AI9" s="49"/>
      <c r="AJ9" s="13" t="s">
        <v>26</v>
      </c>
    </row>
    <row r="10" spans="1:36" s="10" customFormat="1" ht="60" x14ac:dyDescent="0.25">
      <c r="A10" s="14" t="s">
        <v>37</v>
      </c>
      <c r="B10" s="6" t="s">
        <v>20</v>
      </c>
      <c r="C10" s="48">
        <v>44511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2842774.78</v>
      </c>
      <c r="S10" s="49">
        <v>222657.12</v>
      </c>
      <c r="T10" s="49"/>
      <c r="U10" s="49"/>
      <c r="V10" s="49">
        <v>20617265.420000002</v>
      </c>
      <c r="W10" s="49">
        <v>1614824</v>
      </c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13" t="s">
        <v>26</v>
      </c>
    </row>
    <row r="11" spans="1:36" s="10" customFormat="1" ht="60" x14ac:dyDescent="0.25">
      <c r="A11" s="14" t="s">
        <v>38</v>
      </c>
      <c r="B11" s="6" t="s">
        <v>5</v>
      </c>
      <c r="C11" s="48">
        <v>44511</v>
      </c>
      <c r="D11" s="49">
        <v>361483.37</v>
      </c>
      <c r="E11" s="49">
        <v>28312.78</v>
      </c>
      <c r="F11" s="49">
        <f>684826.64+944796</f>
        <v>1629622.6400000001</v>
      </c>
      <c r="G11" s="49">
        <f>53638.27+74000</f>
        <v>127638.26999999999</v>
      </c>
      <c r="H11" s="49">
        <v>420388.63</v>
      </c>
      <c r="I11" s="49">
        <v>32926.46</v>
      </c>
      <c r="J11" s="49">
        <v>420388.63</v>
      </c>
      <c r="K11" s="49">
        <v>32926.46</v>
      </c>
      <c r="L11" s="49">
        <v>265709.34999999998</v>
      </c>
      <c r="M11" s="49">
        <v>20811.38</v>
      </c>
      <c r="N11" s="49">
        <v>294526.31</v>
      </c>
      <c r="O11" s="49">
        <v>23068.44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>
        <v>328782</v>
      </c>
      <c r="AA11" s="49">
        <v>25751</v>
      </c>
      <c r="AB11" s="49">
        <v>77546</v>
      </c>
      <c r="AC11" s="49">
        <v>6074</v>
      </c>
      <c r="AD11" s="49">
        <v>175327</v>
      </c>
      <c r="AE11" s="49">
        <v>13732</v>
      </c>
      <c r="AF11" s="49"/>
      <c r="AG11" s="49"/>
      <c r="AH11" s="49"/>
      <c r="AI11" s="49"/>
      <c r="AJ11" s="13" t="s">
        <v>26</v>
      </c>
    </row>
    <row r="12" spans="1:36" s="10" customFormat="1" ht="60" x14ac:dyDescent="0.25">
      <c r="A12" s="14" t="s">
        <v>39</v>
      </c>
      <c r="B12" s="6" t="s">
        <v>10</v>
      </c>
      <c r="C12" s="48">
        <v>44468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>
        <v>11547468.34</v>
      </c>
      <c r="Q12" s="49">
        <v>904442.4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13" t="s">
        <v>26</v>
      </c>
    </row>
    <row r="13" spans="1:36" s="10" customFormat="1" ht="60" x14ac:dyDescent="0.25">
      <c r="A13" s="14" t="s">
        <v>40</v>
      </c>
      <c r="B13" s="6" t="s">
        <v>21</v>
      </c>
      <c r="C13" s="48">
        <v>44530</v>
      </c>
      <c r="D13" s="49">
        <v>1043753.82</v>
      </c>
      <c r="E13" s="49">
        <v>81750.84</v>
      </c>
      <c r="F13" s="49">
        <v>1977381.2100000002</v>
      </c>
      <c r="G13" s="49">
        <v>154876.15</v>
      </c>
      <c r="H13" s="49">
        <v>1213837.97</v>
      </c>
      <c r="I13" s="49">
        <v>95072.49</v>
      </c>
      <c r="J13" s="49">
        <v>1213837.97</v>
      </c>
      <c r="K13" s="49">
        <v>95072.49</v>
      </c>
      <c r="L13" s="49">
        <v>767214.12</v>
      </c>
      <c r="M13" s="49">
        <v>60091.18</v>
      </c>
      <c r="N13" s="49">
        <v>850420.76</v>
      </c>
      <c r="O13" s="49">
        <v>66608.240000000005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13" t="s">
        <v>26</v>
      </c>
    </row>
    <row r="14" spans="1:36" s="10" customFormat="1" ht="60" x14ac:dyDescent="0.25">
      <c r="A14" s="14" t="s">
        <v>41</v>
      </c>
      <c r="B14" s="6" t="s">
        <v>13</v>
      </c>
      <c r="C14" s="48">
        <v>44540</v>
      </c>
      <c r="D14" s="49">
        <v>658581.04999999993</v>
      </c>
      <c r="E14" s="49">
        <v>51582.62</v>
      </c>
      <c r="F14" s="49">
        <f>1247675.24+944796</f>
        <v>2192471.2400000002</v>
      </c>
      <c r="G14" s="49">
        <f>97722.75+74000</f>
        <v>171722.75</v>
      </c>
      <c r="H14" s="49">
        <v>765899.65</v>
      </c>
      <c r="I14" s="49">
        <v>59988.22</v>
      </c>
      <c r="J14" s="49">
        <v>765899.65</v>
      </c>
      <c r="K14" s="49">
        <v>59988.22</v>
      </c>
      <c r="L14" s="49">
        <v>484091.82</v>
      </c>
      <c r="M14" s="49">
        <v>37915.94</v>
      </c>
      <c r="N14" s="49">
        <v>536593</v>
      </c>
      <c r="O14" s="49">
        <v>42028.04</v>
      </c>
      <c r="P14" s="49"/>
      <c r="Q14" s="49"/>
      <c r="R14" s="49"/>
      <c r="S14" s="49"/>
      <c r="T14" s="49"/>
      <c r="U14" s="49"/>
      <c r="V14" s="49">
        <v>4337175.72</v>
      </c>
      <c r="W14" s="49">
        <v>339704.38</v>
      </c>
      <c r="X14" s="49"/>
      <c r="Y14" s="49"/>
      <c r="Z14" s="49">
        <v>328782</v>
      </c>
      <c r="AA14" s="49">
        <v>25751</v>
      </c>
      <c r="AB14" s="49">
        <v>77546</v>
      </c>
      <c r="AC14" s="49">
        <v>6074</v>
      </c>
      <c r="AD14" s="49">
        <v>175327</v>
      </c>
      <c r="AE14" s="49">
        <v>13732</v>
      </c>
      <c r="AF14" s="49"/>
      <c r="AG14" s="49"/>
      <c r="AH14" s="49"/>
      <c r="AI14" s="49"/>
      <c r="AJ14" s="13" t="s">
        <v>26</v>
      </c>
    </row>
    <row r="15" spans="1:36" s="10" customFormat="1" ht="60" x14ac:dyDescent="0.25">
      <c r="A15" s="14" t="s">
        <v>42</v>
      </c>
      <c r="B15" s="6" t="s">
        <v>14</v>
      </c>
      <c r="C15" s="48">
        <v>44511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>
        <v>15281168.67</v>
      </c>
      <c r="W15" s="49">
        <v>1196880.26</v>
      </c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13" t="s">
        <v>26</v>
      </c>
    </row>
    <row r="16" spans="1:36" s="10" customFormat="1" ht="60" x14ac:dyDescent="0.25">
      <c r="A16" s="14" t="s">
        <v>43</v>
      </c>
      <c r="B16" s="6" t="s">
        <v>15</v>
      </c>
      <c r="C16" s="48">
        <v>44468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>
        <v>16511816.15</v>
      </c>
      <c r="W16" s="49">
        <v>1293269.33</v>
      </c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13" t="s">
        <v>26</v>
      </c>
    </row>
    <row r="17" spans="1:36" s="10" customFormat="1" ht="60" x14ac:dyDescent="0.25">
      <c r="A17" s="14" t="s">
        <v>44</v>
      </c>
      <c r="B17" s="6" t="s">
        <v>22</v>
      </c>
      <c r="C17" s="48">
        <v>44474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>
        <v>14058071.18</v>
      </c>
      <c r="W17" s="49">
        <v>1101082.53</v>
      </c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13" t="s">
        <v>26</v>
      </c>
    </row>
    <row r="18" spans="1:36" s="10" customFormat="1" ht="60" x14ac:dyDescent="0.25">
      <c r="A18" s="14" t="s">
        <v>45</v>
      </c>
      <c r="B18" s="6" t="s">
        <v>16</v>
      </c>
      <c r="C18" s="48">
        <v>44540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>
        <v>8357252.0999999996</v>
      </c>
      <c r="W18" s="49">
        <v>654572.31999999995</v>
      </c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13" t="s">
        <v>26</v>
      </c>
    </row>
    <row r="19" spans="1:36" s="10" customFormat="1" ht="60" x14ac:dyDescent="0.25">
      <c r="A19" s="14" t="s">
        <v>46</v>
      </c>
      <c r="B19" s="6" t="s">
        <v>17</v>
      </c>
      <c r="C19" s="48">
        <v>44468</v>
      </c>
      <c r="D19" s="49">
        <v>670430.11</v>
      </c>
      <c r="E19" s="49">
        <v>52510.68</v>
      </c>
      <c r="F19" s="49">
        <v>1270123.1599999999</v>
      </c>
      <c r="G19" s="49">
        <v>99480.960000000006</v>
      </c>
      <c r="H19" s="49">
        <v>779679.56</v>
      </c>
      <c r="I19" s="49">
        <v>61067.519999999997</v>
      </c>
      <c r="J19" s="49">
        <v>779679.56</v>
      </c>
      <c r="K19" s="49">
        <v>61067.519999999997</v>
      </c>
      <c r="L19" s="49">
        <v>492801.5</v>
      </c>
      <c r="M19" s="49">
        <v>38598.120000000003</v>
      </c>
      <c r="N19" s="49">
        <v>546247.27</v>
      </c>
      <c r="O19" s="49">
        <v>42784.2</v>
      </c>
      <c r="P19" s="49"/>
      <c r="Q19" s="49"/>
      <c r="R19" s="49"/>
      <c r="S19" s="49"/>
      <c r="T19" s="49"/>
      <c r="U19" s="49"/>
      <c r="V19" s="49">
        <v>5300089.13</v>
      </c>
      <c r="W19" s="49">
        <v>415123.49</v>
      </c>
      <c r="X19" s="49"/>
      <c r="Y19" s="49"/>
      <c r="Z19" s="49">
        <v>328782</v>
      </c>
      <c r="AA19" s="49">
        <v>25751</v>
      </c>
      <c r="AB19" s="49">
        <v>77546</v>
      </c>
      <c r="AC19" s="49">
        <v>6074</v>
      </c>
      <c r="AD19" s="49">
        <v>175327</v>
      </c>
      <c r="AE19" s="49">
        <v>13732</v>
      </c>
      <c r="AF19" s="49"/>
      <c r="AG19" s="49"/>
      <c r="AH19" s="49"/>
      <c r="AI19" s="49"/>
      <c r="AJ19" s="13" t="s">
        <v>26</v>
      </c>
    </row>
    <row r="20" spans="1:36" ht="60" x14ac:dyDescent="0.25">
      <c r="A20" s="14" t="s">
        <v>47</v>
      </c>
      <c r="B20" s="6" t="s">
        <v>18</v>
      </c>
      <c r="C20" s="48">
        <v>44477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>
        <v>28056904.010000002</v>
      </c>
      <c r="W20" s="49">
        <v>2197525.2799999998</v>
      </c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13" t="s">
        <v>26</v>
      </c>
    </row>
    <row r="21" spans="1:36" ht="60" x14ac:dyDescent="0.25">
      <c r="A21" s="14" t="s">
        <v>48</v>
      </c>
      <c r="B21" s="6" t="s">
        <v>23</v>
      </c>
      <c r="C21" s="48">
        <v>44477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>
        <v>10645478.17</v>
      </c>
      <c r="W21" s="49">
        <v>833795.04</v>
      </c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13" t="s">
        <v>26</v>
      </c>
    </row>
    <row r="22" spans="1:36" ht="60" x14ac:dyDescent="0.25">
      <c r="A22" s="14" t="s">
        <v>49</v>
      </c>
      <c r="B22" s="6" t="s">
        <v>24</v>
      </c>
      <c r="C22" s="48">
        <v>44477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>
        <v>10645478.17</v>
      </c>
      <c r="W22" s="49">
        <v>833795.04</v>
      </c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13" t="s">
        <v>26</v>
      </c>
    </row>
    <row r="23" spans="1:36" ht="60" x14ac:dyDescent="0.25">
      <c r="A23" s="14" t="s">
        <v>50</v>
      </c>
      <c r="B23" s="6" t="s">
        <v>25</v>
      </c>
      <c r="C23" s="48">
        <v>44477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>
        <v>10645478.17</v>
      </c>
      <c r="W23" s="49">
        <v>833795.04</v>
      </c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2" t="s">
        <v>26</v>
      </c>
    </row>
    <row r="24" spans="1:36" s="5" customFormat="1" ht="60" x14ac:dyDescent="0.25">
      <c r="A24" s="14" t="s">
        <v>65</v>
      </c>
      <c r="B24" s="6" t="s">
        <v>66</v>
      </c>
      <c r="C24" s="52" t="s">
        <v>3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49">
        <v>920634.29</v>
      </c>
      <c r="O24" s="49">
        <v>72107.64</v>
      </c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49">
        <v>328782</v>
      </c>
      <c r="AA24" s="49">
        <v>25751</v>
      </c>
      <c r="AB24" s="49">
        <v>77546</v>
      </c>
      <c r="AC24" s="49">
        <v>6074</v>
      </c>
      <c r="AD24" s="49">
        <v>175327</v>
      </c>
      <c r="AE24" s="49">
        <v>13732</v>
      </c>
      <c r="AF24" s="53"/>
      <c r="AG24" s="53"/>
      <c r="AH24" s="53"/>
      <c r="AI24" s="53"/>
      <c r="AJ24" s="13" t="s">
        <v>26</v>
      </c>
    </row>
    <row r="25" spans="1:36" x14ac:dyDescent="0.25">
      <c r="B25" s="46"/>
    </row>
    <row r="26" spans="1:36" s="10" customFormat="1" ht="27.75" x14ac:dyDescent="0.4">
      <c r="A26" s="47"/>
      <c r="B26" s="18" t="s">
        <v>51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6" s="10" customFormat="1" ht="27.75" x14ac:dyDescent="0.4">
      <c r="A27" s="47"/>
      <c r="B27" s="18" t="s">
        <v>33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9"/>
      <c r="Y27" s="9"/>
      <c r="Z27" s="9"/>
      <c r="AA27" s="9"/>
      <c r="AB27" s="9"/>
      <c r="AC27" s="9"/>
      <c r="AD27" s="19" t="s">
        <v>52</v>
      </c>
      <c r="AE27" s="9"/>
      <c r="AF27" s="9"/>
      <c r="AG27" s="9"/>
      <c r="AH27" s="9"/>
    </row>
  </sheetData>
  <mergeCells count="3">
    <mergeCell ref="AE1:AJ1"/>
    <mergeCell ref="AE4:AJ4"/>
    <mergeCell ref="AE5:AJ5"/>
  </mergeCells>
  <pageMargins left="0.78740157480314965" right="0.39370078740157483" top="0.78740157480314965" bottom="0.78740157480314965" header="0.70866141732283472" footer="0.15748031496062992"/>
  <pageSetup paperSize="9" scale="33" firstPageNumber="2" fitToHeight="9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"/>
  <sheetViews>
    <sheetView topLeftCell="P1" zoomScale="85" zoomScaleNormal="85" zoomScaleSheetLayoutView="75" workbookViewId="0">
      <selection activeCell="AG2" sqref="AG2:AL2"/>
    </sheetView>
  </sheetViews>
  <sheetFormatPr defaultColWidth="9.140625" defaultRowHeight="15" x14ac:dyDescent="0.25"/>
  <cols>
    <col min="1" max="1" width="7" style="3" bestFit="1" customWidth="1"/>
    <col min="2" max="2" width="33.140625" style="1" customWidth="1"/>
    <col min="3" max="3" width="14.7109375" style="5" hidden="1" customWidth="1"/>
    <col min="4" max="4" width="15.28515625" style="4" hidden="1" customWidth="1"/>
    <col min="5" max="5" width="15.7109375" style="4" bestFit="1" customWidth="1"/>
    <col min="6" max="6" width="14.42578125" style="4" bestFit="1" customWidth="1"/>
    <col min="7" max="7" width="12.85546875" style="4" customWidth="1"/>
    <col min="8" max="8" width="14.5703125" style="4" bestFit="1" customWidth="1"/>
    <col min="9" max="9" width="13.140625" style="4" bestFit="1" customWidth="1"/>
    <col min="10" max="10" width="14.7109375" style="4" bestFit="1" customWidth="1"/>
    <col min="11" max="11" width="13.140625" style="4" bestFit="1" customWidth="1"/>
    <col min="12" max="12" width="14.7109375" style="4" bestFit="1" customWidth="1"/>
    <col min="13" max="13" width="13.140625" style="4" bestFit="1" customWidth="1"/>
    <col min="14" max="17" width="8.7109375" style="4" customWidth="1"/>
    <col min="18" max="19" width="6.7109375" style="4" customWidth="1"/>
    <col min="20" max="20" width="13.42578125" style="4" bestFit="1" customWidth="1"/>
    <col min="21" max="21" width="11.85546875" style="4" bestFit="1" customWidth="1"/>
    <col min="22" max="23" width="6.7109375" style="4" customWidth="1"/>
    <col min="24" max="24" width="16.140625" style="4" bestFit="1" customWidth="1"/>
    <col min="25" max="25" width="13.42578125" style="4" bestFit="1" customWidth="1"/>
    <col min="26" max="27" width="6.7109375" style="4" customWidth="1"/>
    <col min="28" max="28" width="8" style="4" customWidth="1"/>
    <col min="29" max="31" width="9.5703125" style="4" bestFit="1" customWidth="1"/>
    <col min="32" max="32" width="10.7109375" style="4" bestFit="1" customWidth="1"/>
    <col min="33" max="33" width="10.5703125" style="4" customWidth="1"/>
    <col min="34" max="37" width="7.28515625" style="4" customWidth="1"/>
    <col min="38" max="38" width="26.28515625" style="4" customWidth="1"/>
    <col min="39" max="16384" width="9.140625" style="4"/>
  </cols>
  <sheetData>
    <row r="1" spans="1:38" s="20" customFormat="1" ht="58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54" t="s">
        <v>62</v>
      </c>
      <c r="AH1" s="54"/>
      <c r="AI1" s="54"/>
      <c r="AJ1" s="54"/>
      <c r="AK1" s="54"/>
      <c r="AL1" s="54"/>
    </row>
    <row r="2" spans="1:38" s="20" customFormat="1" ht="22.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7" t="s">
        <v>67</v>
      </c>
      <c r="AH2" s="57"/>
      <c r="AI2" s="57"/>
      <c r="AJ2" s="57"/>
      <c r="AK2" s="57"/>
      <c r="AL2" s="57"/>
    </row>
    <row r="3" spans="1:38" s="20" customFormat="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6"/>
      <c r="AH3" s="26"/>
      <c r="AI3" s="26"/>
      <c r="AJ3" s="26"/>
      <c r="AK3" s="26"/>
      <c r="AL3" s="26"/>
    </row>
    <row r="4" spans="1:38" s="20" customFormat="1" ht="15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8"/>
      <c r="AH4" s="58"/>
      <c r="AI4" s="58"/>
      <c r="AJ4" s="58"/>
      <c r="AK4" s="58"/>
      <c r="AL4" s="58"/>
    </row>
    <row r="5" spans="1:38" s="20" customFormat="1" ht="15.7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59"/>
      <c r="AH5" s="59"/>
      <c r="AI5" s="59"/>
      <c r="AJ5" s="59"/>
      <c r="AK5" s="59"/>
      <c r="AL5" s="59"/>
    </row>
    <row r="6" spans="1:38" s="20" customFormat="1" ht="23.25" x14ac:dyDescent="0.35">
      <c r="A6" s="29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s="5" customFormat="1" ht="141.75" x14ac:dyDescent="0.25">
      <c r="A7" s="31" t="s">
        <v>31</v>
      </c>
      <c r="B7" s="32" t="s">
        <v>57</v>
      </c>
      <c r="C7" s="2" t="s">
        <v>32</v>
      </c>
      <c r="D7" s="15" t="s">
        <v>12</v>
      </c>
      <c r="E7" s="33">
        <v>44159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>
        <v>7285503.2000000002</v>
      </c>
      <c r="U7" s="34">
        <v>570628.80000000005</v>
      </c>
      <c r="V7" s="34"/>
      <c r="W7" s="34"/>
      <c r="X7" s="34">
        <v>21372263.870000001</v>
      </c>
      <c r="Y7" s="34">
        <v>1673958.3999999999</v>
      </c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5" t="s">
        <v>26</v>
      </c>
    </row>
    <row r="8" spans="1:38" ht="23.25" x14ac:dyDescent="0.35">
      <c r="AK8" s="25"/>
      <c r="AL8" s="30" t="s">
        <v>53</v>
      </c>
    </row>
    <row r="9" spans="1:38" x14ac:dyDescent="0.25">
      <c r="B9" s="7"/>
    </row>
    <row r="10" spans="1:38" x14ac:dyDescent="0.25">
      <c r="B10" s="7"/>
    </row>
    <row r="11" spans="1:38" ht="27.75" x14ac:dyDescent="0.4">
      <c r="A11" s="38"/>
      <c r="B11" s="39" t="s">
        <v>51</v>
      </c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8" ht="27.75" x14ac:dyDescent="0.4">
      <c r="A12" s="38"/>
      <c r="B12" s="39" t="s">
        <v>33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 t="s">
        <v>52</v>
      </c>
    </row>
    <row r="13" spans="1:38" x14ac:dyDescent="0.25">
      <c r="B13" s="8"/>
    </row>
    <row r="14" spans="1:38" s="5" customFormat="1" ht="27.75" x14ac:dyDescent="0.4">
      <c r="A14" s="12"/>
      <c r="B14" s="18"/>
      <c r="C14" s="16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8" s="5" customFormat="1" ht="27.75" x14ac:dyDescent="0.4">
      <c r="A15" s="12"/>
      <c r="B15" s="18"/>
      <c r="C15" s="16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/>
      <c r="AA15" s="9"/>
      <c r="AB15" s="9"/>
      <c r="AC15" s="9"/>
      <c r="AD15" s="9"/>
      <c r="AE15" s="9"/>
      <c r="AF15" s="19"/>
      <c r="AG15" s="9"/>
      <c r="AH15" s="9"/>
      <c r="AI15" s="9"/>
      <c r="AJ15" s="9"/>
      <c r="AK15" s="10"/>
    </row>
  </sheetData>
  <mergeCells count="4">
    <mergeCell ref="AG1:AL1"/>
    <mergeCell ref="AG2:AL2"/>
    <mergeCell ref="AG4:AL4"/>
    <mergeCell ref="AG5:AL5"/>
  </mergeCells>
  <pageMargins left="0.78740157480314965" right="0.39370078740157483" top="0.78740157480314965" bottom="0.78740157480314965" header="0.70866141732283472" footer="0.15748031496062992"/>
  <pageSetup paperSize="9" scale="32" firstPageNumber="2" fitToHeight="99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"/>
  <sheetViews>
    <sheetView topLeftCell="O1" zoomScale="85" zoomScaleNormal="85" zoomScaleSheetLayoutView="75" workbookViewId="0">
      <selection activeCell="AG2" sqref="AG2:AL2"/>
    </sheetView>
  </sheetViews>
  <sheetFormatPr defaultColWidth="9.140625" defaultRowHeight="15" x14ac:dyDescent="0.25"/>
  <cols>
    <col min="1" max="1" width="7" style="3" bestFit="1" customWidth="1"/>
    <col min="2" max="2" width="33.140625" style="1" customWidth="1"/>
    <col min="3" max="3" width="14.7109375" style="5" hidden="1" customWidth="1"/>
    <col min="4" max="4" width="15.28515625" style="4" hidden="1" customWidth="1"/>
    <col min="5" max="5" width="15.7109375" style="4" bestFit="1" customWidth="1"/>
    <col min="6" max="6" width="14.42578125" style="4" bestFit="1" customWidth="1"/>
    <col min="7" max="7" width="12.85546875" style="4" customWidth="1"/>
    <col min="8" max="8" width="14.5703125" style="4" bestFit="1" customWidth="1"/>
    <col min="9" max="9" width="13.140625" style="4" bestFit="1" customWidth="1"/>
    <col min="10" max="10" width="14.7109375" style="4" bestFit="1" customWidth="1"/>
    <col min="11" max="11" width="13.140625" style="4" bestFit="1" customWidth="1"/>
    <col min="12" max="12" width="14.7109375" style="4" bestFit="1" customWidth="1"/>
    <col min="13" max="13" width="13.140625" style="4" bestFit="1" customWidth="1"/>
    <col min="14" max="14" width="14.7109375" style="4" bestFit="1" customWidth="1"/>
    <col min="15" max="15" width="11.5703125" style="4" bestFit="1" customWidth="1"/>
    <col min="16" max="16" width="14.5703125" style="4" bestFit="1" customWidth="1"/>
    <col min="17" max="17" width="13.140625" style="4" bestFit="1" customWidth="1"/>
    <col min="18" max="23" width="6.7109375" style="4" customWidth="1"/>
    <col min="24" max="24" width="8" style="4" customWidth="1"/>
    <col min="25" max="25" width="8.140625" style="4" customWidth="1"/>
    <col min="26" max="27" width="6.7109375" style="4" customWidth="1"/>
    <col min="28" max="28" width="10.7109375" style="4" bestFit="1" customWidth="1"/>
    <col min="29" max="31" width="9.5703125" style="4" bestFit="1" customWidth="1"/>
    <col min="32" max="32" width="10.7109375" style="4" bestFit="1" customWidth="1"/>
    <col min="33" max="33" width="10.5703125" style="4" customWidth="1"/>
    <col min="34" max="37" width="7.28515625" style="4" customWidth="1"/>
    <col min="38" max="38" width="26.28515625" style="4" customWidth="1"/>
    <col min="39" max="16384" width="9.140625" style="4"/>
  </cols>
  <sheetData>
    <row r="1" spans="1:38" s="20" customFormat="1" ht="58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54" t="s">
        <v>61</v>
      </c>
      <c r="AH1" s="54"/>
      <c r="AI1" s="54"/>
      <c r="AJ1" s="54"/>
      <c r="AK1" s="54"/>
      <c r="AL1" s="54"/>
    </row>
    <row r="2" spans="1:38" s="20" customFormat="1" ht="22.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7" t="s">
        <v>67</v>
      </c>
      <c r="AH2" s="57"/>
      <c r="AI2" s="57"/>
      <c r="AJ2" s="57"/>
      <c r="AK2" s="57"/>
      <c r="AL2" s="57"/>
    </row>
    <row r="3" spans="1:38" s="20" customFormat="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6"/>
      <c r="AH3" s="26"/>
      <c r="AI3" s="26"/>
      <c r="AJ3" s="26"/>
      <c r="AK3" s="26"/>
      <c r="AL3" s="26"/>
    </row>
    <row r="4" spans="1:38" s="20" customFormat="1" ht="15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8"/>
      <c r="AH4" s="58"/>
      <c r="AI4" s="58"/>
      <c r="AJ4" s="58"/>
      <c r="AK4" s="58"/>
      <c r="AL4" s="58"/>
    </row>
    <row r="5" spans="1:38" s="20" customFormat="1" ht="15.7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59"/>
      <c r="AH5" s="59"/>
      <c r="AI5" s="59"/>
      <c r="AJ5" s="59"/>
      <c r="AK5" s="59"/>
      <c r="AL5" s="59"/>
    </row>
    <row r="6" spans="1:38" s="20" customFormat="1" ht="23.25" x14ac:dyDescent="0.35">
      <c r="A6" s="29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s="5" customFormat="1" ht="141.75" x14ac:dyDescent="0.25">
      <c r="A7" s="31" t="s">
        <v>30</v>
      </c>
      <c r="B7" s="32" t="s">
        <v>56</v>
      </c>
      <c r="C7" s="2" t="s">
        <v>2</v>
      </c>
      <c r="D7" s="15" t="s">
        <v>11</v>
      </c>
      <c r="E7" s="33" t="s">
        <v>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>
        <v>592942.72</v>
      </c>
      <c r="Q7" s="34">
        <v>46441.57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328782</v>
      </c>
      <c r="AC7" s="34">
        <v>25751</v>
      </c>
      <c r="AD7" s="34">
        <v>77546</v>
      </c>
      <c r="AE7" s="34">
        <v>6074</v>
      </c>
      <c r="AF7" s="34">
        <v>175327</v>
      </c>
      <c r="AG7" s="34">
        <v>13732</v>
      </c>
      <c r="AH7" s="34"/>
      <c r="AI7" s="34"/>
      <c r="AJ7" s="34"/>
      <c r="AK7" s="34"/>
      <c r="AL7" s="35" t="s">
        <v>26</v>
      </c>
    </row>
    <row r="8" spans="1:38" ht="23.25" x14ac:dyDescent="0.35">
      <c r="AK8" s="25"/>
      <c r="AL8" s="30" t="s">
        <v>53</v>
      </c>
    </row>
    <row r="9" spans="1:38" x14ac:dyDescent="0.25">
      <c r="B9" s="7"/>
    </row>
    <row r="10" spans="1:38" x14ac:dyDescent="0.25">
      <c r="B10" s="7"/>
    </row>
    <row r="11" spans="1:38" ht="27.75" x14ac:dyDescent="0.4">
      <c r="A11" s="38"/>
      <c r="B11" s="39" t="s">
        <v>51</v>
      </c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8" ht="27.75" x14ac:dyDescent="0.4">
      <c r="A12" s="38"/>
      <c r="B12" s="39" t="s">
        <v>33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 t="s">
        <v>52</v>
      </c>
    </row>
    <row r="13" spans="1:38" x14ac:dyDescent="0.25">
      <c r="B13" s="8"/>
    </row>
    <row r="14" spans="1:38" s="5" customFormat="1" ht="27.75" x14ac:dyDescent="0.4">
      <c r="A14" s="12"/>
      <c r="B14" s="18"/>
      <c r="C14" s="16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8" s="5" customFormat="1" ht="27.75" x14ac:dyDescent="0.4">
      <c r="A15" s="12"/>
      <c r="B15" s="18"/>
      <c r="C15" s="16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/>
      <c r="AA15" s="9"/>
      <c r="AB15" s="9"/>
      <c r="AC15" s="9"/>
      <c r="AD15" s="9"/>
      <c r="AE15" s="9"/>
      <c r="AF15" s="19"/>
      <c r="AG15" s="9"/>
      <c r="AH15" s="9"/>
      <c r="AI15" s="9"/>
      <c r="AJ15" s="9"/>
      <c r="AK15" s="10"/>
    </row>
  </sheetData>
  <mergeCells count="4">
    <mergeCell ref="AG1:AL1"/>
    <mergeCell ref="AG2:AL2"/>
    <mergeCell ref="AG4:AL4"/>
    <mergeCell ref="AG5:AL5"/>
  </mergeCells>
  <pageMargins left="0.78740157480314965" right="0.39370078740157483" top="0.78740157480314965" bottom="0.78740157480314965" header="0.70866141732283472" footer="0.15748031496062992"/>
  <pageSetup paperSize="9" scale="32" firstPageNumber="2" fitToHeight="99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"/>
  <sheetViews>
    <sheetView topLeftCell="O1" zoomScale="85" zoomScaleNormal="85" zoomScaleSheetLayoutView="75" workbookViewId="0">
      <selection activeCell="AG2" sqref="AG2:AL2"/>
    </sheetView>
  </sheetViews>
  <sheetFormatPr defaultColWidth="9.140625" defaultRowHeight="15" x14ac:dyDescent="0.25"/>
  <cols>
    <col min="1" max="1" width="7" style="3" bestFit="1" customWidth="1"/>
    <col min="2" max="2" width="33.140625" style="1" customWidth="1"/>
    <col min="3" max="3" width="14.7109375" style="5" hidden="1" customWidth="1"/>
    <col min="4" max="4" width="15.28515625" style="4" hidden="1" customWidth="1"/>
    <col min="5" max="5" width="15.7109375" style="4" bestFit="1" customWidth="1"/>
    <col min="6" max="6" width="14.42578125" style="4" bestFit="1" customWidth="1"/>
    <col min="7" max="7" width="12.85546875" style="4" customWidth="1"/>
    <col min="8" max="8" width="14.5703125" style="4" bestFit="1" customWidth="1"/>
    <col min="9" max="9" width="13.140625" style="4" bestFit="1" customWidth="1"/>
    <col min="10" max="10" width="14.7109375" style="4" bestFit="1" customWidth="1"/>
    <col min="11" max="11" width="13.140625" style="4" bestFit="1" customWidth="1"/>
    <col min="12" max="12" width="14.7109375" style="4" bestFit="1" customWidth="1"/>
    <col min="13" max="13" width="13.140625" style="4" bestFit="1" customWidth="1"/>
    <col min="14" max="14" width="14.7109375" style="4" bestFit="1" customWidth="1"/>
    <col min="15" max="15" width="11.5703125" style="4" bestFit="1" customWidth="1"/>
    <col min="16" max="16" width="14.5703125" style="4" bestFit="1" customWidth="1"/>
    <col min="17" max="17" width="13.140625" style="4" bestFit="1" customWidth="1"/>
    <col min="18" max="23" width="6.7109375" style="4" customWidth="1"/>
    <col min="24" max="24" width="14.7109375" style="4" bestFit="1" customWidth="1"/>
    <col min="25" max="25" width="9.28515625" style="4" bestFit="1" customWidth="1"/>
    <col min="26" max="27" width="6.7109375" style="4" customWidth="1"/>
    <col min="28" max="28" width="10.7109375" style="4" bestFit="1" customWidth="1"/>
    <col min="29" max="31" width="9.5703125" style="4" bestFit="1" customWidth="1"/>
    <col min="32" max="32" width="10.7109375" style="4" bestFit="1" customWidth="1"/>
    <col min="33" max="33" width="10.5703125" style="4" customWidth="1"/>
    <col min="34" max="37" width="7.28515625" style="4" customWidth="1"/>
    <col min="38" max="38" width="26.28515625" style="4" customWidth="1"/>
    <col min="39" max="16384" width="9.140625" style="4"/>
  </cols>
  <sheetData>
    <row r="1" spans="1:38" s="20" customFormat="1" ht="58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54" t="s">
        <v>60</v>
      </c>
      <c r="AH1" s="54"/>
      <c r="AI1" s="54"/>
      <c r="AJ1" s="54"/>
      <c r="AK1" s="54"/>
      <c r="AL1" s="54"/>
    </row>
    <row r="2" spans="1:38" s="20" customFormat="1" ht="22.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7" t="s">
        <v>67</v>
      </c>
      <c r="AH2" s="57"/>
      <c r="AI2" s="57"/>
      <c r="AJ2" s="57"/>
      <c r="AK2" s="57"/>
      <c r="AL2" s="57"/>
    </row>
    <row r="3" spans="1:38" s="20" customFormat="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6"/>
      <c r="AH3" s="26"/>
      <c r="AI3" s="26"/>
      <c r="AJ3" s="26"/>
      <c r="AK3" s="26"/>
      <c r="AL3" s="26"/>
    </row>
    <row r="4" spans="1:38" s="20" customFormat="1" ht="15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8"/>
      <c r="AH4" s="58"/>
      <c r="AI4" s="58"/>
      <c r="AJ4" s="58"/>
      <c r="AK4" s="58"/>
      <c r="AL4" s="58"/>
    </row>
    <row r="5" spans="1:38" s="20" customFormat="1" ht="15.7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59"/>
      <c r="AH5" s="59"/>
      <c r="AI5" s="59"/>
      <c r="AJ5" s="59"/>
      <c r="AK5" s="59"/>
      <c r="AL5" s="59"/>
    </row>
    <row r="6" spans="1:38" s="20" customFormat="1" ht="23.25" x14ac:dyDescent="0.35">
      <c r="A6" s="29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s="5" customFormat="1" ht="141.75" x14ac:dyDescent="0.25">
      <c r="A7" s="31" t="s">
        <v>29</v>
      </c>
      <c r="B7" s="32" t="s">
        <v>55</v>
      </c>
      <c r="C7" s="2" t="s">
        <v>0</v>
      </c>
      <c r="D7" s="15" t="s">
        <v>8</v>
      </c>
      <c r="E7" s="33">
        <v>44511</v>
      </c>
      <c r="F7" s="34">
        <v>1445410.72</v>
      </c>
      <c r="G7" s="34">
        <v>113210.16</v>
      </c>
      <c r="H7" s="34">
        <f>2738316.2+944796</f>
        <v>3683112.2</v>
      </c>
      <c r="I7" s="34">
        <f>214475.52+74000</f>
        <v>288475.52000000002</v>
      </c>
      <c r="J7" s="34">
        <v>1680946.58</v>
      </c>
      <c r="K7" s="34">
        <v>131658.23999999999</v>
      </c>
      <c r="L7" s="34">
        <v>1680946.58</v>
      </c>
      <c r="M7" s="34">
        <v>131658.23999999999</v>
      </c>
      <c r="N7" s="34">
        <v>1062453.1299999999</v>
      </c>
      <c r="O7" s="34">
        <v>83215.44</v>
      </c>
      <c r="P7" s="34">
        <v>1177679.31</v>
      </c>
      <c r="Q7" s="34">
        <v>92240.4</v>
      </c>
      <c r="R7" s="34"/>
      <c r="S7" s="34"/>
      <c r="T7" s="34"/>
      <c r="U7" s="34"/>
      <c r="V7" s="34"/>
      <c r="W7" s="34"/>
      <c r="X7" s="34">
        <v>9582672.6600000001</v>
      </c>
      <c r="Y7" s="34">
        <v>750552</v>
      </c>
      <c r="Z7" s="34"/>
      <c r="AA7" s="34"/>
      <c r="AB7" s="34">
        <v>328782</v>
      </c>
      <c r="AC7" s="34">
        <v>25751</v>
      </c>
      <c r="AD7" s="34">
        <v>77546</v>
      </c>
      <c r="AE7" s="34">
        <v>6074</v>
      </c>
      <c r="AF7" s="34">
        <v>175327</v>
      </c>
      <c r="AG7" s="34">
        <v>13732</v>
      </c>
      <c r="AH7" s="34"/>
      <c r="AI7" s="34"/>
      <c r="AJ7" s="34"/>
      <c r="AK7" s="34"/>
      <c r="AL7" s="35" t="s">
        <v>26</v>
      </c>
    </row>
    <row r="8" spans="1:38" ht="23.25" x14ac:dyDescent="0.35">
      <c r="AK8" s="25"/>
      <c r="AL8" s="30" t="s">
        <v>53</v>
      </c>
    </row>
    <row r="9" spans="1:38" x14ac:dyDescent="0.25">
      <c r="B9" s="7"/>
    </row>
    <row r="10" spans="1:38" x14ac:dyDescent="0.25">
      <c r="B10" s="7"/>
    </row>
    <row r="11" spans="1:38" ht="27.75" x14ac:dyDescent="0.4">
      <c r="A11" s="38"/>
      <c r="B11" s="39" t="s">
        <v>51</v>
      </c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8" ht="27.75" x14ac:dyDescent="0.4">
      <c r="A12" s="38"/>
      <c r="B12" s="39" t="s">
        <v>33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 t="s">
        <v>52</v>
      </c>
    </row>
    <row r="13" spans="1:38" x14ac:dyDescent="0.25">
      <c r="B13" s="8"/>
    </row>
    <row r="14" spans="1:38" s="5" customFormat="1" ht="27.75" x14ac:dyDescent="0.4">
      <c r="A14" s="12"/>
      <c r="B14" s="18"/>
      <c r="C14" s="16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8" s="5" customFormat="1" ht="27.75" x14ac:dyDescent="0.4">
      <c r="A15" s="12"/>
      <c r="B15" s="18"/>
      <c r="C15" s="16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/>
      <c r="AA15" s="9"/>
      <c r="AB15" s="9"/>
      <c r="AC15" s="9"/>
      <c r="AD15" s="9"/>
      <c r="AE15" s="9"/>
      <c r="AF15" s="19"/>
      <c r="AG15" s="9"/>
      <c r="AH15" s="9"/>
      <c r="AI15" s="9"/>
      <c r="AJ15" s="9"/>
      <c r="AK15" s="10"/>
    </row>
  </sheetData>
  <mergeCells count="4">
    <mergeCell ref="AG1:AL1"/>
    <mergeCell ref="AG2:AL2"/>
    <mergeCell ref="AG4:AL4"/>
    <mergeCell ref="AG5:AL5"/>
  </mergeCells>
  <pageMargins left="0.78740157480314965" right="0.39370078740157483" top="0.78740157480314965" bottom="0.78740157480314965" header="0.70866141732283472" footer="0.15748031496062992"/>
  <pageSetup paperSize="9" scale="32" firstPageNumber="2" fitToHeight="99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"/>
  <sheetViews>
    <sheetView topLeftCell="O1" zoomScale="85" zoomScaleNormal="85" zoomScaleSheetLayoutView="75" workbookViewId="0">
      <selection activeCell="AG2" sqref="AG2:AL2"/>
    </sheetView>
  </sheetViews>
  <sheetFormatPr defaultColWidth="9.140625" defaultRowHeight="15" x14ac:dyDescent="0.25"/>
  <cols>
    <col min="1" max="1" width="7" style="3" bestFit="1" customWidth="1"/>
    <col min="2" max="2" width="33.140625" style="1" customWidth="1"/>
    <col min="3" max="3" width="14.7109375" style="5" hidden="1" customWidth="1"/>
    <col min="4" max="4" width="15.28515625" style="4" hidden="1" customWidth="1"/>
    <col min="5" max="5" width="15.7109375" style="4" bestFit="1" customWidth="1"/>
    <col min="6" max="6" width="14.42578125" style="4" bestFit="1" customWidth="1"/>
    <col min="7" max="7" width="12.85546875" style="4" customWidth="1"/>
    <col min="8" max="8" width="14.5703125" style="4" bestFit="1" customWidth="1"/>
    <col min="9" max="13" width="13.140625" style="4" bestFit="1" customWidth="1"/>
    <col min="14" max="14" width="13.42578125" style="4" bestFit="1" customWidth="1"/>
    <col min="15" max="15" width="11.5703125" style="4" bestFit="1" customWidth="1"/>
    <col min="16" max="16" width="14.5703125" style="4" bestFit="1" customWidth="1"/>
    <col min="17" max="17" width="13.140625" style="4" bestFit="1" customWidth="1"/>
    <col min="18" max="27" width="6.7109375" style="4" customWidth="1"/>
    <col min="28" max="28" width="10.7109375" style="4" bestFit="1" customWidth="1"/>
    <col min="29" max="31" width="9.5703125" style="4" bestFit="1" customWidth="1"/>
    <col min="32" max="32" width="10.7109375" style="4" bestFit="1" customWidth="1"/>
    <col min="33" max="33" width="10.5703125" style="4" customWidth="1"/>
    <col min="34" max="37" width="7.28515625" style="4" customWidth="1"/>
    <col min="38" max="38" width="26.28515625" style="4" customWidth="1"/>
    <col min="39" max="16384" width="9.140625" style="4"/>
  </cols>
  <sheetData>
    <row r="1" spans="1:38" s="20" customFormat="1" ht="58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54" t="s">
        <v>59</v>
      </c>
      <c r="AH1" s="54"/>
      <c r="AI1" s="54"/>
      <c r="AJ1" s="54"/>
      <c r="AK1" s="54"/>
      <c r="AL1" s="54"/>
    </row>
    <row r="2" spans="1:38" s="20" customFormat="1" ht="22.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7" t="s">
        <v>67</v>
      </c>
      <c r="AH2" s="57"/>
      <c r="AI2" s="57"/>
      <c r="AJ2" s="57"/>
      <c r="AK2" s="57"/>
      <c r="AL2" s="57"/>
    </row>
    <row r="3" spans="1:38" s="20" customFormat="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6"/>
      <c r="AH3" s="26"/>
      <c r="AI3" s="26"/>
      <c r="AJ3" s="26"/>
      <c r="AK3" s="26"/>
      <c r="AL3" s="26"/>
    </row>
    <row r="4" spans="1:38" s="20" customFormat="1" ht="15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8"/>
      <c r="AH4" s="58"/>
      <c r="AI4" s="58"/>
      <c r="AJ4" s="58"/>
      <c r="AK4" s="58"/>
      <c r="AL4" s="58"/>
    </row>
    <row r="5" spans="1:38" s="20" customFormat="1" ht="15.7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59"/>
      <c r="AH5" s="59"/>
      <c r="AI5" s="59"/>
      <c r="AJ5" s="59"/>
      <c r="AK5" s="59"/>
      <c r="AL5" s="59"/>
    </row>
    <row r="6" spans="1:38" s="20" customFormat="1" ht="23.25" x14ac:dyDescent="0.35">
      <c r="A6" s="29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s="5" customFormat="1" ht="141.75" x14ac:dyDescent="0.25">
      <c r="A7" s="31" t="s">
        <v>28</v>
      </c>
      <c r="B7" s="32" t="s">
        <v>7</v>
      </c>
      <c r="C7" s="2" t="s">
        <v>1</v>
      </c>
      <c r="D7" s="15" t="s">
        <v>7</v>
      </c>
      <c r="E7" s="33"/>
      <c r="F7" s="34">
        <v>245606.56</v>
      </c>
      <c r="G7" s="34">
        <v>19236.86</v>
      </c>
      <c r="H7" s="34">
        <v>465299.18000000005</v>
      </c>
      <c r="I7" s="34">
        <v>36444.03</v>
      </c>
      <c r="J7" s="34">
        <v>285629.2</v>
      </c>
      <c r="K7" s="34">
        <v>22371.58</v>
      </c>
      <c r="L7" s="34"/>
      <c r="M7" s="34"/>
      <c r="N7" s="34">
        <v>180533.78</v>
      </c>
      <c r="O7" s="34">
        <v>14140.1</v>
      </c>
      <c r="P7" s="34">
        <v>200113.2</v>
      </c>
      <c r="Q7" s="34">
        <v>15673.64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328782</v>
      </c>
      <c r="AC7" s="34">
        <v>25751</v>
      </c>
      <c r="AD7" s="34">
        <v>77546</v>
      </c>
      <c r="AE7" s="34">
        <v>6074</v>
      </c>
      <c r="AF7" s="34"/>
      <c r="AG7" s="34"/>
      <c r="AH7" s="34"/>
      <c r="AI7" s="34"/>
      <c r="AJ7" s="34"/>
      <c r="AK7" s="34"/>
      <c r="AL7" s="35" t="s">
        <v>26</v>
      </c>
    </row>
    <row r="8" spans="1:38" ht="23.25" x14ac:dyDescent="0.35">
      <c r="AK8" s="25"/>
      <c r="AL8" s="30" t="s">
        <v>53</v>
      </c>
    </row>
    <row r="9" spans="1:38" x14ac:dyDescent="0.25">
      <c r="B9" s="7"/>
    </row>
    <row r="10" spans="1:38" x14ac:dyDescent="0.25">
      <c r="B10" s="7"/>
    </row>
    <row r="11" spans="1:38" ht="27.75" x14ac:dyDescent="0.4">
      <c r="A11" s="38"/>
      <c r="B11" s="39" t="s">
        <v>51</v>
      </c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8" ht="27.75" x14ac:dyDescent="0.4">
      <c r="A12" s="38"/>
      <c r="B12" s="39" t="s">
        <v>33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 t="s">
        <v>52</v>
      </c>
    </row>
    <row r="13" spans="1:38" x14ac:dyDescent="0.25">
      <c r="B13" s="8"/>
    </row>
    <row r="14" spans="1:38" s="5" customFormat="1" ht="27.75" x14ac:dyDescent="0.4">
      <c r="A14" s="12"/>
      <c r="B14" s="18"/>
      <c r="C14" s="16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8" s="5" customFormat="1" ht="27.75" x14ac:dyDescent="0.4">
      <c r="A15" s="12"/>
      <c r="B15" s="18"/>
      <c r="C15" s="16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/>
      <c r="AA15" s="9"/>
      <c r="AB15" s="9"/>
      <c r="AC15" s="9"/>
      <c r="AD15" s="9"/>
      <c r="AE15" s="9"/>
      <c r="AF15" s="19"/>
      <c r="AG15" s="9"/>
      <c r="AH15" s="9"/>
      <c r="AI15" s="9"/>
      <c r="AJ15" s="9"/>
      <c r="AK15" s="10"/>
    </row>
  </sheetData>
  <mergeCells count="4">
    <mergeCell ref="AG1:AL1"/>
    <mergeCell ref="AG2:AL2"/>
    <mergeCell ref="AG4:AL4"/>
    <mergeCell ref="AG5:AL5"/>
  </mergeCells>
  <pageMargins left="0.78740157480314965" right="0.39370078740157483" top="0.78740157480314965" bottom="0.78740157480314965" header="0.70866141732283472" footer="0.15748031496062992"/>
  <pageSetup paperSize="9" scale="33" firstPageNumber="2" fitToHeight="99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"/>
  <sheetViews>
    <sheetView view="pageBreakPreview" topLeftCell="L1" zoomScale="75" zoomScaleNormal="85" zoomScaleSheetLayoutView="75" workbookViewId="0">
      <selection activeCell="AG2" sqref="AG2:AL2"/>
    </sheetView>
  </sheetViews>
  <sheetFormatPr defaultColWidth="9.140625" defaultRowHeight="15" x14ac:dyDescent="0.25"/>
  <cols>
    <col min="1" max="1" width="6.140625" style="3" customWidth="1"/>
    <col min="2" max="2" width="33.140625" style="1" customWidth="1"/>
    <col min="3" max="3" width="14.7109375" style="5" hidden="1" customWidth="1"/>
    <col min="4" max="4" width="15.28515625" style="4" hidden="1" customWidth="1"/>
    <col min="5" max="5" width="15.7109375" style="4" bestFit="1" customWidth="1"/>
    <col min="6" max="6" width="14.42578125" style="4" bestFit="1" customWidth="1"/>
    <col min="7" max="7" width="12.85546875" style="4" customWidth="1"/>
    <col min="8" max="8" width="14.5703125" style="4" bestFit="1" customWidth="1"/>
    <col min="9" max="13" width="13.140625" style="4" bestFit="1" customWidth="1"/>
    <col min="14" max="14" width="10.7109375" style="4" bestFit="1" customWidth="1"/>
    <col min="15" max="15" width="11.5703125" style="4" bestFit="1" customWidth="1"/>
    <col min="16" max="16" width="14.5703125" style="4" bestFit="1" customWidth="1"/>
    <col min="17" max="17" width="13.140625" style="4" bestFit="1" customWidth="1"/>
    <col min="18" max="27" width="6.7109375" style="4" customWidth="1"/>
    <col min="28" max="28" width="10.7109375" style="4" bestFit="1" customWidth="1"/>
    <col min="29" max="31" width="9.5703125" style="4" bestFit="1" customWidth="1"/>
    <col min="32" max="32" width="10.7109375" style="4" bestFit="1" customWidth="1"/>
    <col min="33" max="33" width="10.5703125" style="4" customWidth="1"/>
    <col min="34" max="37" width="7.28515625" style="4" customWidth="1"/>
    <col min="38" max="38" width="26.28515625" style="4" customWidth="1"/>
    <col min="39" max="16384" width="9.140625" style="4"/>
  </cols>
  <sheetData>
    <row r="1" spans="1:38" s="20" customFormat="1" ht="58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54" t="s">
        <v>58</v>
      </c>
      <c r="AH1" s="54"/>
      <c r="AI1" s="54"/>
      <c r="AJ1" s="54"/>
      <c r="AK1" s="54"/>
      <c r="AL1" s="54"/>
    </row>
    <row r="2" spans="1:38" s="20" customFormat="1" ht="22.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7" t="s">
        <v>67</v>
      </c>
      <c r="AH2" s="57"/>
      <c r="AI2" s="57"/>
      <c r="AJ2" s="57"/>
      <c r="AK2" s="57"/>
      <c r="AL2" s="57"/>
    </row>
    <row r="3" spans="1:38" s="20" customFormat="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6"/>
      <c r="AH3" s="26"/>
      <c r="AI3" s="26"/>
      <c r="AJ3" s="26"/>
      <c r="AK3" s="26"/>
      <c r="AL3" s="26"/>
    </row>
    <row r="4" spans="1:38" s="20" customFormat="1" ht="15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8"/>
      <c r="AH4" s="58"/>
      <c r="AI4" s="58"/>
      <c r="AJ4" s="58"/>
      <c r="AK4" s="58"/>
      <c r="AL4" s="58"/>
    </row>
    <row r="5" spans="1:38" s="20" customFormat="1" ht="15.7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59"/>
      <c r="AH5" s="59"/>
      <c r="AI5" s="59"/>
      <c r="AJ5" s="59"/>
      <c r="AK5" s="59"/>
      <c r="AL5" s="59"/>
    </row>
    <row r="6" spans="1:38" s="20" customFormat="1" ht="23.25" x14ac:dyDescent="0.35">
      <c r="A6" s="29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s="5" customFormat="1" ht="141.75" x14ac:dyDescent="0.25">
      <c r="A7" s="31" t="s">
        <v>27</v>
      </c>
      <c r="B7" s="32" t="s">
        <v>54</v>
      </c>
      <c r="C7" s="2" t="s">
        <v>0</v>
      </c>
      <c r="D7" s="15" t="s">
        <v>4</v>
      </c>
      <c r="E7" s="33">
        <v>44523</v>
      </c>
      <c r="F7" s="34">
        <v>354513.33</v>
      </c>
      <c r="G7" s="34">
        <v>27766.86</v>
      </c>
      <c r="H7" s="34">
        <v>671621.98</v>
      </c>
      <c r="I7" s="34">
        <v>52604.03</v>
      </c>
      <c r="J7" s="34">
        <v>412282.8</v>
      </c>
      <c r="K7" s="34">
        <v>32291.58</v>
      </c>
      <c r="L7" s="34">
        <v>412282.8</v>
      </c>
      <c r="M7" s="34">
        <v>32291.58</v>
      </c>
      <c r="N7" s="34">
        <v>260586</v>
      </c>
      <c r="O7" s="34">
        <v>20410.099999999999</v>
      </c>
      <c r="P7" s="34">
        <v>288847.32</v>
      </c>
      <c r="Q7" s="34">
        <v>22623.64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328782</v>
      </c>
      <c r="AC7" s="34">
        <v>25751</v>
      </c>
      <c r="AD7" s="34">
        <v>77546</v>
      </c>
      <c r="AE7" s="34">
        <v>6074</v>
      </c>
      <c r="AF7" s="34">
        <v>175327</v>
      </c>
      <c r="AG7" s="34">
        <v>13732</v>
      </c>
      <c r="AH7" s="34"/>
      <c r="AI7" s="34"/>
      <c r="AJ7" s="34"/>
      <c r="AK7" s="34"/>
      <c r="AL7" s="35" t="s">
        <v>26</v>
      </c>
    </row>
    <row r="8" spans="1:38" ht="23.25" x14ac:dyDescent="0.35">
      <c r="AK8" s="25"/>
      <c r="AL8" s="30" t="s">
        <v>53</v>
      </c>
    </row>
    <row r="9" spans="1:38" x14ac:dyDescent="0.25">
      <c r="B9" s="7"/>
    </row>
    <row r="10" spans="1:38" x14ac:dyDescent="0.25">
      <c r="B10" s="7"/>
    </row>
    <row r="11" spans="1:38" x14ac:dyDescent="0.25">
      <c r="B11" s="7"/>
    </row>
    <row r="12" spans="1:38" x14ac:dyDescent="0.25">
      <c r="B12" s="7"/>
    </row>
    <row r="13" spans="1:38" x14ac:dyDescent="0.25">
      <c r="B13" s="8"/>
    </row>
    <row r="14" spans="1:38" s="5" customFormat="1" ht="27.75" x14ac:dyDescent="0.4">
      <c r="A14" s="12"/>
      <c r="B14" s="18" t="s">
        <v>51</v>
      </c>
      <c r="C14" s="16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8" s="5" customFormat="1" ht="27.75" x14ac:dyDescent="0.4">
      <c r="A15" s="12"/>
      <c r="B15" s="18" t="s">
        <v>33</v>
      </c>
      <c r="C15" s="16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/>
      <c r="AA15" s="9"/>
      <c r="AB15" s="9"/>
      <c r="AC15" s="9"/>
      <c r="AD15" s="9"/>
      <c r="AE15" s="9"/>
      <c r="AF15" s="19" t="s">
        <v>52</v>
      </c>
      <c r="AG15" s="9"/>
      <c r="AH15" s="9"/>
      <c r="AI15" s="9"/>
      <c r="AJ15" s="9"/>
      <c r="AK15" s="10"/>
    </row>
  </sheetData>
  <mergeCells count="4">
    <mergeCell ref="AG1:AL1"/>
    <mergeCell ref="AG2:AL2"/>
    <mergeCell ref="AG4:AL4"/>
    <mergeCell ref="AG5:AL5"/>
  </mergeCells>
  <pageMargins left="0.78740157480314965" right="0.39370078740157483" top="0.78740157480314965" bottom="0.78740157480314965" header="0.70866141732283472" footer="0.15748031496062992"/>
  <pageSetup paperSize="9" scale="33" firstPageNumber="2" fitToHeight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6</vt:lpstr>
      <vt:lpstr>приложение 5)</vt:lpstr>
      <vt:lpstr>приложение 4)</vt:lpstr>
      <vt:lpstr>приложение 3)</vt:lpstr>
      <vt:lpstr>приложение 2)</vt:lpstr>
      <vt:lpstr>приложение 1)</vt:lpstr>
      <vt:lpstr>'приложение 1)'!Область_печати</vt:lpstr>
      <vt:lpstr>'приложение 2)'!Область_печати</vt:lpstr>
      <vt:lpstr>'приложение 3)'!Область_печати</vt:lpstr>
      <vt:lpstr>'приложение 4)'!Область_печати</vt:lpstr>
      <vt:lpstr>'приложение 5)'!Область_печати</vt:lpstr>
      <vt:lpstr>'приложение 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Ким Екатерина Игоревна</cp:lastModifiedBy>
  <cp:lastPrinted>2021-12-22T08:27:59Z</cp:lastPrinted>
  <dcterms:created xsi:type="dcterms:W3CDTF">2017-08-17T14:37:23Z</dcterms:created>
  <dcterms:modified xsi:type="dcterms:W3CDTF">2022-01-26T14:32:59Z</dcterms:modified>
</cp:coreProperties>
</file>